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G24" i="1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E15"/>
  <c r="D15"/>
  <c r="C15"/>
  <c r="F13"/>
  <c r="G13" s="1"/>
  <c r="F12"/>
  <c r="G12" s="1"/>
  <c r="F11"/>
  <c r="G11" s="1"/>
  <c r="F10"/>
  <c r="G10" s="1"/>
  <c r="F9"/>
  <c r="G9" s="1"/>
  <c r="F8"/>
  <c r="G8" s="1"/>
  <c r="F7"/>
  <c r="G7" s="1"/>
  <c r="G6" s="1"/>
  <c r="G4" s="1"/>
  <c r="F6"/>
  <c r="F4" s="1"/>
  <c r="E6"/>
  <c r="D6"/>
  <c r="D4" s="1"/>
  <c r="C6"/>
  <c r="E4"/>
  <c r="C4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<sst xmlns="http://schemas.openxmlformats.org/spreadsheetml/2006/main" count="26" uniqueCount="26">
  <si>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</si>
  <si>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</si>
  <si>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</si>
  <si>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</si>
  <si>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</si>
  <si>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</si>
  <si>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</si>
  <si>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</si>
  <si>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</si>
  <si>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</si>
  <si>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</si>
  <si>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</si>
  <si>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</si>
  <si>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</si>
  <si>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</si>
  <si>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</si>
  <si>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</si>
  <si>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</si>
  <si>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</si>
  <si>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</si>
  <si>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</si>
  <si>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</si>
  <si>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</si>
  <si>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</si>
  <si>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</si>
  <si>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ESTADO ANALÍTICO DEL ACTIVO
MUNICIPIO MOROLEON GTO.
DEL 1 DE ENERO AL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</si>
</sst>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Normal="100" workbookViewId="0">
      <selection activeCell="C4" sqref="C4:G24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25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457358237.63999999</v>
      </c>
      <c r="D4" s="13">
        <f>SUM(D6+D15)</f>
        <v>916968242.92999995</v>
      </c>
      <c r="E4" s="13">
        <f>SUM(E6+E15)</f>
        <v>883794877.43999994</v>
      </c>
      <c r="F4" s="13">
        <f>SUM(F6+F15)</f>
        <v>490531603.12999988</v>
      </c>
      <c r="G4" s="13">
        <f>SUM(G6+G15)</f>
        <v>33173365.489999875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155357039.91999999</v>
      </c>
      <c r="D6" s="13">
        <f>SUM(D7:D13)</f>
        <v>803320617.06999993</v>
      </c>
      <c r="E6" s="13">
        <f>SUM(E7:E13)</f>
        <v>843911915.05999994</v>
      </c>
      <c r="F6" s="13">
        <f>SUM(F7:F13)</f>
        <v>114765741.92999989</v>
      </c>
      <c r="G6" s="18">
        <f>SUM(G7:G13)</f>
        <v>-40591297.990000114</v>
      </c>
    </row>
    <row r="7" spans="1:7">
      <c r="A7" s="3">
        <v>1110</v>
      </c>
      <c r="B7" s="7" t="s">
        <v>9</v>
      </c>
      <c r="C7" s="18">
        <v>113403518.17</v>
      </c>
      <c r="D7" s="18">
        <v>493765790.77999997</v>
      </c>
      <c r="E7" s="18">
        <v>522910335.98000002</v>
      </c>
      <c r="F7" s="18">
        <f>C7+D7-E7</f>
        <v>84258972.969999909</v>
      </c>
      <c r="G7" s="18">
        <f t="shared" ref="G7:G13" si="0">F7-C7</f>
        <v>-29144545.200000092</v>
      </c>
    </row>
    <row r="8" spans="1:7">
      <c r="A8" s="3">
        <v>1120</v>
      </c>
      <c r="B8" s="7" t="s">
        <v>10</v>
      </c>
      <c r="C8" s="18">
        <v>28151453.239999998</v>
      </c>
      <c r="D8" s="18">
        <v>270487159.56999999</v>
      </c>
      <c r="E8" s="18">
        <v>274705373.79000002</v>
      </c>
      <c r="F8" s="18">
        <f t="shared" ref="F8:F13" si="1">C8+D8-E8</f>
        <v>23933239.019999981</v>
      </c>
      <c r="G8" s="18">
        <f t="shared" si="0"/>
        <v>-4218214.2200000174</v>
      </c>
    </row>
    <row r="9" spans="1:7">
      <c r="A9" s="3">
        <v>1130</v>
      </c>
      <c r="B9" s="7" t="s">
        <v>11</v>
      </c>
      <c r="C9" s="18">
        <v>13802068.51</v>
      </c>
      <c r="D9" s="18">
        <v>39067666.719999999</v>
      </c>
      <c r="E9" s="18">
        <v>46296205.289999999</v>
      </c>
      <c r="F9" s="18">
        <f t="shared" si="1"/>
        <v>6573529.9399999976</v>
      </c>
      <c r="G9" s="18">
        <f t="shared" si="0"/>
        <v>-7228538.5700000022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302001197.72000003</v>
      </c>
      <c r="D15" s="13">
        <f>SUM(D16:D24)</f>
        <v>113647625.86</v>
      </c>
      <c r="E15" s="13">
        <f>SUM(E16:E24)</f>
        <v>39882962.380000003</v>
      </c>
      <c r="F15" s="13">
        <f>SUM(F16:F24)</f>
        <v>375765861.19999999</v>
      </c>
      <c r="G15" s="13">
        <f>SUM(G16:G24)</f>
        <v>73764663.479999989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266724691.11000001</v>
      </c>
      <c r="D18" s="19">
        <v>105456738.36</v>
      </c>
      <c r="E18" s="19">
        <v>34206035.729999997</v>
      </c>
      <c r="F18" s="19">
        <f t="shared" si="3"/>
        <v>337975393.74000001</v>
      </c>
      <c r="G18" s="19">
        <f t="shared" si="2"/>
        <v>71250702.629999995</v>
      </c>
    </row>
    <row r="19" spans="1:7">
      <c r="A19" s="3">
        <v>1240</v>
      </c>
      <c r="B19" s="7" t="s">
        <v>18</v>
      </c>
      <c r="C19" s="18">
        <v>45266539.479999997</v>
      </c>
      <c r="D19" s="18">
        <v>7593318.9699999997</v>
      </c>
      <c r="E19" s="18">
        <v>2479.5</v>
      </c>
      <c r="F19" s="18">
        <f t="shared" si="3"/>
        <v>52857378.949999996</v>
      </c>
      <c r="G19" s="18">
        <f t="shared" si="2"/>
        <v>7590839.4699999988</v>
      </c>
    </row>
    <row r="20" spans="1:7">
      <c r="A20" s="3">
        <v>1250</v>
      </c>
      <c r="B20" s="7" t="s">
        <v>19</v>
      </c>
      <c r="C20" s="18">
        <v>1024568.64</v>
      </c>
      <c r="D20" s="18">
        <v>11358.8</v>
      </c>
      <c r="E20" s="18">
        <v>0</v>
      </c>
      <c r="F20" s="18">
        <f t="shared" si="3"/>
        <v>1035927.4400000001</v>
      </c>
      <c r="G20" s="18">
        <f t="shared" si="2"/>
        <v>11358.800000000047</v>
      </c>
    </row>
    <row r="21" spans="1:7">
      <c r="A21" s="3">
        <v>1260</v>
      </c>
      <c r="B21" s="7" t="s">
        <v>20</v>
      </c>
      <c r="C21" s="18">
        <v>-22409665.52</v>
      </c>
      <c r="D21" s="18">
        <v>0</v>
      </c>
      <c r="E21" s="18">
        <v>5546877.5199999996</v>
      </c>
      <c r="F21" s="18">
        <f t="shared" si="3"/>
        <v>-27956543.039999999</v>
      </c>
      <c r="G21" s="18">
        <f t="shared" si="2"/>
        <v>-5546877.5199999996</v>
      </c>
    </row>
    <row r="22" spans="1:7">
      <c r="A22" s="3">
        <v>1270</v>
      </c>
      <c r="B22" s="7" t="s">
        <v>21</v>
      </c>
      <c r="C22" s="18">
        <v>11395064.01</v>
      </c>
      <c r="D22" s="18">
        <v>586209.73</v>
      </c>
      <c r="E22" s="18">
        <v>127569.63</v>
      </c>
      <c r="F22" s="18">
        <f t="shared" si="3"/>
        <v>11853704.109999999</v>
      </c>
      <c r="G22" s="18">
        <f t="shared" si="2"/>
        <v>458640.09999999963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2019-02-28T15:47:01Z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